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ntonio.garcia\Desktop\"/>
    </mc:Choice>
  </mc:AlternateContent>
  <xr:revisionPtr revIDLastSave="0" documentId="13_ncr:1_{69E3B752-F2B7-47D9-844F-7E3E89E751AC}" xr6:coauthVersionLast="47" xr6:coauthVersionMax="47" xr10:uidLastSave="{00000000-0000-0000-0000-000000000000}"/>
  <bookViews>
    <workbookView xWindow="7305" yWindow="3270" windowWidth="21600" windowHeight="11295" xr2:uid="{63EECAE1-9DAB-44DC-B6E4-E63B49323858}"/>
  </bookViews>
  <sheets>
    <sheet name="Hoja1" sheetId="1" r:id="rId1"/>
  </sheets>
  <definedNames>
    <definedName name="_xlnm.Print_Area" localSheetId="0">Hoja1!$A$1:$C$9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23" i="1"/>
  <c r="C9" i="1" s="1"/>
  <c r="C94" i="1" s="1"/>
  <c r="C95" i="1" s="1"/>
  <c r="C13" i="1"/>
  <c r="C12" i="1"/>
  <c r="D8" i="1"/>
  <c r="D7" i="1"/>
  <c r="D4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<sst xmlns="http://schemas.openxmlformats.org/spreadsheetml/2006/main" count="24" uniqueCount="20">
  <si>
    <t>Peso de la puerta</t>
  </si>
  <si>
    <t>Material</t>
  </si>
  <si>
    <t>Aglomerado</t>
  </si>
  <si>
    <t>Alto (mm)</t>
  </si>
  <si>
    <t>Ancho (mm)</t>
  </si>
  <si>
    <t>Espesor (mm)</t>
  </si>
  <si>
    <t>Peso tirador (Kg)</t>
  </si>
  <si>
    <t>Masa puerta (Kg)</t>
  </si>
  <si>
    <t>dimensiones vidrio</t>
  </si>
  <si>
    <t>Alto</t>
  </si>
  <si>
    <t>Ancho</t>
  </si>
  <si>
    <t>δ puerta</t>
  </si>
  <si>
    <t>δ perfilería</t>
  </si>
  <si>
    <t>m</t>
  </si>
  <si>
    <t>DM</t>
  </si>
  <si>
    <t>Peso conocido</t>
  </si>
  <si>
    <t>MEDIDAS DE LA PUERTA</t>
  </si>
  <si>
    <t>RANGO LF</t>
  </si>
  <si>
    <t>1600-3600</t>
  </si>
  <si>
    <t>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</si>
</sst>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ptos Narrow"/>
      <family val="2"/>
      <scheme val="minor"/>
    </font>
    <font>
      <b/>
      <sz val="11"/>
      <color theme="3" tint="9.9978637043366805E-2"/>
      <name val="Aptos Narrow"/>
      <family val="2"/>
      <scheme val="minor"/>
    </font>
    <font>
      <b/>
      <sz val="26"/>
      <color theme="1"/>
      <name val="Arial"/>
      <family val="2"/>
    </font>
    <font>
      <sz val="24"/>
      <color theme="3" tint="9.9978637043366805E-2"/>
      <name val="Aptos Narrow"/>
      <family val="2"/>
      <scheme val="minor"/>
    </font>
    <font>
      <sz val="20"/>
      <color theme="3" tint="9.9978637043366805E-2"/>
      <name val="Aptos Narrow"/>
      <family val="2"/>
      <scheme val="minor"/>
    </font>
    <font>
      <sz val="11"/>
      <color rgb="FFFF0000"/>
      <name val="Aptos Narrow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0"/>
      <color rgb="FFFF0000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 applyAlignment="1">
      <alignment horizontal="left" vertical="top" indent="1"/>
    </xf>
    <xf numFmtId="0" fontId="3" fillId="3" borderId="0" xfId="0" applyFont="1" applyFill="1"/>
    <xf numFmtId="0" fontId="7" fillId="3" borderId="0" xfId="0" applyFont="1" applyFill="1"/>
    <xf numFmtId="0" fontId="6" fillId="4" borderId="6" xfId="0" applyFont="1" applyFill="1" applyBorder="1" applyAlignment="1" applyProtection="1">
      <alignment horizontal="right"/>
      <protection locked="0"/>
    </xf>
    <xf numFmtId="0" fontId="3" fillId="2" borderId="0" xfId="0" applyFont="1" applyFill="1"/>
    <xf numFmtId="0" fontId="1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4" borderId="3" xfId="0" applyFont="1" applyFill="1" applyBorder="1"/>
    <xf numFmtId="0" fontId="5" fillId="4" borderId="5" xfId="0" applyFont="1" applyFill="1" applyBorder="1"/>
    <xf numFmtId="0" fontId="5" fillId="4" borderId="7" xfId="0" applyFont="1" applyFill="1" applyBorder="1"/>
    <xf numFmtId="0" fontId="6" fillId="4" borderId="6" xfId="0" applyFont="1" applyFill="1" applyBorder="1" applyProtection="1">
      <protection locked="0"/>
    </xf>
    <xf numFmtId="0" fontId="9" fillId="0" borderId="11" xfId="0" applyFont="1" applyBorder="1"/>
    <xf numFmtId="2" fontId="10" fillId="4" borderId="8" xfId="0" applyNumberFormat="1" applyFont="1" applyFill="1" applyBorder="1"/>
    <xf numFmtId="0" fontId="11" fillId="0" borderId="8" xfId="0" applyFont="1" applyBorder="1"/>
    <xf numFmtId="0" fontId="0" fillId="3" borderId="0" xfId="0" applyFill="1" applyProtection="1">
      <protection locked="0"/>
    </xf>
    <xf numFmtId="0" fontId="12" fillId="3" borderId="0" xfId="0" applyFont="1" applyFill="1"/>
    <xf numFmtId="0" fontId="0" fillId="3" borderId="0" xfId="0" applyFill="1"/>
    <xf numFmtId="0" fontId="5" fillId="4" borderId="4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14" fillId="2" borderId="0" xfId="0" applyFont="1" applyFill="1"/>
    <xf numFmtId="0" fontId="14" fillId="0" borderId="0" xfId="0" applyFont="1"/>
    <xf numFmtId="0" fontId="13" fillId="0" borderId="0" xfId="0" applyFont="1"/>
    <xf numFmtId="0" fontId="15" fillId="6" borderId="0" xfId="0" applyFont="1" applyFill="1"/>
    <xf numFmtId="0" fontId="14" fillId="6" borderId="0" xfId="0" applyFont="1" applyFill="1"/>
    <xf numFmtId="0" fontId="15" fillId="3" borderId="0" xfId="0" applyFont="1" applyFill="1"/>
    <xf numFmtId="2" fontId="14" fillId="3" borderId="0" xfId="0" applyNumberFormat="1" applyFont="1" applyFill="1"/>
    <xf numFmtId="0" fontId="14" fillId="3" borderId="0" xfId="0" applyFont="1" applyFill="1"/>
    <xf numFmtId="2" fontId="14" fillId="2" borderId="0" xfId="0" applyNumberFormat="1" applyFont="1" applyFill="1"/>
    <xf numFmtId="0" fontId="15" fillId="0" borderId="0" xfId="0" applyFont="1" applyAlignment="1">
      <alignment horizontal="center"/>
    </xf>
    <xf numFmtId="164" fontId="14" fillId="0" borderId="0" xfId="0" applyNumberFormat="1" applyFont="1"/>
    <xf numFmtId="0" fontId="16" fillId="3" borderId="9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15" fillId="5" borderId="0" xfId="0" applyFont="1" applyFill="1" applyAlignment="1">
      <alignment horizontal="center"/>
    </xf>
    <xf numFmtId="0" fontId="11" fillId="0" borderId="7" xfId="0" applyFont="1" applyBorder="1" applyProtection="1"/>
    <xf numFmtId="0" fontId="9" fillId="0" borderId="10" xfId="0" applyFont="1" applyBorder="1" applyProtection="1"/>
  </cellXfs>
  <cellStyles count="1">
    <cellStyle name="Normal" xfId="0" builtinId="0"/>
  </cellStyles>
  <dxfs count="7">
    <dxf>
      <fill>
        <patternFill>
          <bgColor indexed="9"/>
        </patternFill>
      </fill>
      <border>
        <right style="thin">
          <color indexed="64"/>
        </right>
      </border>
    </dxf>
    <dxf>
      <border>
        <right style="thin">
          <color indexed="64"/>
        </right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</border>
    </dxf>
    <dxf>
      <border>
        <left style="thin">
          <color indexed="64"/>
        </left>
        <top style="thin">
          <color indexed="64"/>
        </top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10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59942-FE9F-48C1-AC92-71B79CB01AC5}">
  <dimension ref="A1:AJ104"/>
  <sheetViews>
    <sheetView tabSelected="1" zoomScale="85" zoomScaleNormal="85" workbookViewId="0">
      <selection activeCell="B3" sqref="B3:C3"/>
    </sheetView>
  </sheetViews>
  <sheetFormatPr baseColWidth="10" defaultRowHeight="15" x14ac:dyDescent="0.25"/>
  <cols>
    <col min="1" max="1" width="2.28515625" customWidth="1"/>
    <col min="2" max="2" width="20.5703125" customWidth="1"/>
    <col min="3" max="3" width="40.42578125" customWidth="1"/>
    <col min="4" max="24" width="11.42578125" hidden="1" customWidth="1"/>
    <col min="25" max="25" width="11.42578125" customWidth="1"/>
    <col min="30" max="31" width="11.42578125" customWidth="1"/>
    <col min="32" max="32" width="11" customWidth="1"/>
  </cols>
  <sheetData>
    <row r="1" spans="1:36" ht="62.25" customHeight="1" x14ac:dyDescent="0.25">
      <c r="B1" s="8"/>
      <c r="C1" s="1" t="e" vm="1">
        <v>#VALUE!</v>
      </c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0"/>
      <c r="Q1" s="10"/>
      <c r="R1" s="10"/>
      <c r="S1" s="10"/>
      <c r="T1" s="10"/>
      <c r="U1" s="2"/>
    </row>
    <row r="2" spans="1:36" ht="15.75" thickBot="1" x14ac:dyDescent="0.3">
      <c r="A2" s="3" t="s">
        <v>0</v>
      </c>
      <c r="B2" s="4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0"/>
      <c r="Q2" s="10"/>
      <c r="R2" s="10"/>
      <c r="S2" s="10"/>
      <c r="T2" s="10"/>
      <c r="U2" s="2"/>
    </row>
    <row r="3" spans="1:36" ht="24" thickBot="1" x14ac:dyDescent="0.4">
      <c r="A3" s="1"/>
      <c r="B3" s="35" t="s">
        <v>16</v>
      </c>
      <c r="C3" s="3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0"/>
      <c r="S3" s="10"/>
      <c r="T3" s="10"/>
      <c r="U3" s="2"/>
    </row>
    <row r="4" spans="1:36" x14ac:dyDescent="0.25">
      <c r="A4" s="1"/>
      <c r="B4" s="11" t="s">
        <v>1</v>
      </c>
      <c r="C4" s="21" t="s">
        <v>14</v>
      </c>
      <c r="D4" s="5">
        <f>IF(C4="Peso conocido",1,0)</f>
        <v>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"/>
      <c r="Q4" s="2"/>
      <c r="R4" s="2"/>
      <c r="S4" s="2"/>
      <c r="T4" s="2"/>
      <c r="U4" s="2"/>
    </row>
    <row r="5" spans="1:36" x14ac:dyDescent="0.25">
      <c r="A5" s="1"/>
      <c r="B5" s="12" t="s">
        <v>3</v>
      </c>
      <c r="C5" s="6">
        <v>500</v>
      </c>
      <c r="D5" s="5"/>
      <c r="E5" s="1"/>
      <c r="F5" s="1"/>
      <c r="G5" s="1"/>
      <c r="H5" s="1"/>
      <c r="I5" s="1"/>
      <c r="J5" s="1"/>
      <c r="K5" s="7"/>
      <c r="L5" s="1"/>
      <c r="M5" s="1"/>
      <c r="N5" s="1"/>
      <c r="O5" s="1"/>
      <c r="P5" s="2"/>
      <c r="Q5" s="2"/>
      <c r="R5" s="2"/>
      <c r="S5" s="2"/>
      <c r="T5" s="2"/>
      <c r="U5" s="2"/>
    </row>
    <row r="6" spans="1:36" x14ac:dyDescent="0.25">
      <c r="A6" s="1"/>
      <c r="B6" s="12" t="s">
        <v>4</v>
      </c>
      <c r="C6" s="6">
        <v>1200</v>
      </c>
      <c r="D6" s="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  <c r="Q6" s="2"/>
      <c r="R6" s="2"/>
      <c r="S6" s="2"/>
      <c r="T6" s="2"/>
      <c r="U6" s="2"/>
    </row>
    <row r="7" spans="1:36" x14ac:dyDescent="0.25">
      <c r="A7" s="1"/>
      <c r="B7" s="12" t="s">
        <v>5</v>
      </c>
      <c r="C7" s="6">
        <v>16</v>
      </c>
      <c r="D7" s="5">
        <f>VLOOKUP(C4,A22:B30,2,0)</f>
        <v>1</v>
      </c>
      <c r="E7" s="1"/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36" x14ac:dyDescent="0.25">
      <c r="A8" s="1"/>
      <c r="B8" s="12" t="s">
        <v>6</v>
      </c>
      <c r="C8" s="14">
        <v>0</v>
      </c>
      <c r="D8" s="5">
        <f>IF(C4="Vitrina PLUS 4,11,14,15",1,IF(C4="Vitrina PLUS 6,7,8,9,10",1,0))</f>
        <v>0</v>
      </c>
      <c r="E8" s="1"/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36" ht="34.5" thickBot="1" x14ac:dyDescent="0.55000000000000004">
      <c r="A9" s="1"/>
      <c r="B9" s="13" t="s">
        <v>7</v>
      </c>
      <c r="C9" s="16">
        <f>IF(ISERROR(VLOOKUP(C4,C22:F29,4,0)),#REF!,VLOOKUP(C4,C22:F29,4,0))+C8</f>
        <v>7.1040000000000001</v>
      </c>
      <c r="D9" s="1"/>
      <c r="E9" s="1"/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36" hidden="1" x14ac:dyDescent="0.25">
      <c r="A10" s="1"/>
      <c r="B10" s="23"/>
      <c r="C10" s="23"/>
      <c r="D10" s="23"/>
      <c r="E10" s="23"/>
      <c r="F10" s="23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5"/>
      <c r="W10" s="25"/>
      <c r="X10" s="25"/>
      <c r="Y10" s="25"/>
      <c r="Z10" s="25"/>
      <c r="AA10" s="25"/>
      <c r="AB10" s="25"/>
      <c r="AC10" s="25"/>
      <c r="AD10" s="25"/>
    </row>
    <row r="11" spans="1:36" hidden="1" x14ac:dyDescent="0.25">
      <c r="A11" s="1"/>
      <c r="B11" s="37" t="s">
        <v>8</v>
      </c>
      <c r="C11" s="37"/>
      <c r="D11" s="23"/>
      <c r="E11" s="23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5"/>
      <c r="W11" s="25"/>
      <c r="X11" s="25"/>
      <c r="Y11" s="25"/>
      <c r="Z11" s="25"/>
      <c r="AA11" s="25"/>
      <c r="AB11" s="25"/>
      <c r="AC11" s="25"/>
      <c r="AD11" s="25"/>
    </row>
    <row r="12" spans="1:36" hidden="1" x14ac:dyDescent="0.25">
      <c r="A12" s="23"/>
      <c r="B12" s="26" t="s">
        <v>9</v>
      </c>
      <c r="C12" s="27">
        <f>C5-3</f>
        <v>497</v>
      </c>
      <c r="D12" s="23"/>
      <c r="E12" s="23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idden="1" x14ac:dyDescent="0.25">
      <c r="A13" s="23"/>
      <c r="B13" s="26" t="s">
        <v>10</v>
      </c>
      <c r="C13" s="27">
        <f>C6-3</f>
        <v>1197</v>
      </c>
      <c r="D13" s="23"/>
      <c r="E13" s="23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hidden="1" x14ac:dyDescent="0.25">
      <c r="A14" s="23"/>
      <c r="B14" s="25"/>
      <c r="C14" s="25"/>
      <c r="D14" s="23"/>
      <c r="E14" s="23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hidden="1" x14ac:dyDescent="0.25">
      <c r="A15" s="23"/>
      <c r="B15" s="25"/>
      <c r="C15" s="25"/>
      <c r="D15" s="23"/>
      <c r="E15" s="23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hidden="1" x14ac:dyDescent="0.25">
      <c r="A16" s="30"/>
      <c r="B16" s="28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hidden="1" x14ac:dyDescent="0.25">
      <c r="A17" s="30"/>
      <c r="B17" s="28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hidden="1" x14ac:dyDescent="0.25">
      <c r="A18" s="30"/>
      <c r="B18" s="28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hidden="1" x14ac:dyDescent="0.25">
      <c r="A19" s="23"/>
      <c r="B19" s="24"/>
      <c r="C19" s="31"/>
      <c r="D19" s="23"/>
      <c r="E19" s="23"/>
      <c r="F19" s="23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hidden="1" x14ac:dyDescent="0.25">
      <c r="A20" s="23"/>
      <c r="B20" s="24"/>
      <c r="C20" s="31"/>
      <c r="D20" s="23"/>
      <c r="E20" s="23"/>
      <c r="F20" s="23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hidden="1" x14ac:dyDescent="0.25">
      <c r="A21" s="24"/>
      <c r="B21" s="24"/>
      <c r="C21" s="24"/>
      <c r="D21" s="32" t="s">
        <v>11</v>
      </c>
      <c r="E21" s="32" t="s">
        <v>12</v>
      </c>
      <c r="F21" s="24" t="s">
        <v>13</v>
      </c>
      <c r="G21" s="24"/>
      <c r="H21" s="24"/>
      <c r="I21" s="24"/>
      <c r="J21" s="24"/>
      <c r="K21" s="24"/>
      <c r="L21" s="24"/>
      <c r="M21" s="23"/>
      <c r="N21" s="23"/>
      <c r="O21" s="23"/>
      <c r="P21" s="24"/>
      <c r="Q21" s="24"/>
      <c r="R21" s="24"/>
      <c r="S21" s="24"/>
      <c r="T21" s="24"/>
      <c r="U21" s="24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hidden="1" x14ac:dyDescent="0.25">
      <c r="A22" s="24" t="s">
        <v>14</v>
      </c>
      <c r="B22" s="24">
        <v>1</v>
      </c>
      <c r="C22" s="24" t="s">
        <v>14</v>
      </c>
      <c r="D22" s="24">
        <v>0.74</v>
      </c>
      <c r="E22" s="24">
        <v>0</v>
      </c>
      <c r="F22" s="33">
        <f>$C$5*$C$6*$C$7*D22/(10^6)</f>
        <v>7.1040000000000001</v>
      </c>
      <c r="G22" s="24"/>
      <c r="H22" s="24"/>
      <c r="I22" s="24"/>
      <c r="J22" s="24"/>
      <c r="K22" s="24"/>
      <c r="L22" s="24"/>
      <c r="M22" s="23"/>
      <c r="N22" s="23"/>
      <c r="O22" s="23"/>
      <c r="P22" s="24"/>
      <c r="Q22" s="24"/>
      <c r="R22" s="24"/>
      <c r="S22" s="24"/>
      <c r="T22" s="24"/>
      <c r="U22" s="24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hidden="1" x14ac:dyDescent="0.25">
      <c r="A23" s="24" t="s">
        <v>2</v>
      </c>
      <c r="B23" s="24">
        <v>1</v>
      </c>
      <c r="C23" s="24" t="s">
        <v>2</v>
      </c>
      <c r="D23" s="24">
        <v>0.65</v>
      </c>
      <c r="E23" s="24"/>
      <c r="F23" s="24">
        <f>$C$5*$C$6*$C$7*D23/(10^6)</f>
        <v>6.24</v>
      </c>
      <c r="G23" s="24"/>
      <c r="H23" s="24"/>
      <c r="I23" s="24"/>
      <c r="J23" s="24"/>
      <c r="K23" s="24"/>
      <c r="L23" s="24"/>
      <c r="M23" s="23"/>
      <c r="N23" s="23"/>
      <c r="O23" s="23"/>
      <c r="P23" s="24"/>
      <c r="Q23" s="24"/>
      <c r="R23" s="24"/>
      <c r="S23" s="24"/>
      <c r="T23" s="24"/>
      <c r="U23" s="24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hidden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3"/>
      <c r="N24" s="23"/>
      <c r="O24" s="23"/>
      <c r="P24" s="24"/>
      <c r="Q24" s="24"/>
      <c r="R24" s="24"/>
      <c r="S24" s="24"/>
      <c r="T24" s="24"/>
      <c r="U24" s="24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hidden="1" x14ac:dyDescent="0.25">
      <c r="A25" s="24"/>
      <c r="B25" s="24"/>
      <c r="C25" s="24"/>
      <c r="D25" s="24"/>
      <c r="E25" s="24"/>
      <c r="F25" s="33"/>
      <c r="G25" s="24"/>
      <c r="H25" s="24"/>
      <c r="I25" s="24"/>
      <c r="J25" s="24"/>
      <c r="K25" s="24"/>
      <c r="L25" s="24"/>
      <c r="M25" s="23"/>
      <c r="N25" s="23"/>
      <c r="O25" s="23"/>
      <c r="P25" s="24"/>
      <c r="Q25" s="24"/>
      <c r="R25" s="24"/>
      <c r="S25" s="24"/>
      <c r="T25" s="24"/>
      <c r="U25" s="24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1:36" hidden="1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3"/>
      <c r="N26" s="23"/>
      <c r="O26" s="23"/>
      <c r="P26" s="24"/>
      <c r="Q26" s="24"/>
      <c r="R26" s="24"/>
      <c r="S26" s="24"/>
      <c r="T26" s="24"/>
      <c r="U26" s="24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</row>
    <row r="27" spans="1:36" hidden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3"/>
      <c r="N27" s="23"/>
      <c r="O27" s="23"/>
      <c r="P27" s="24"/>
      <c r="Q27" s="24"/>
      <c r="R27" s="24"/>
      <c r="S27" s="24"/>
      <c r="T27" s="24"/>
      <c r="U27" s="24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</row>
    <row r="28" spans="1:36" hidden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3"/>
      <c r="N28" s="23"/>
      <c r="O28" s="23"/>
      <c r="P28" s="24"/>
      <c r="Q28" s="24"/>
      <c r="R28" s="24"/>
      <c r="S28" s="24"/>
      <c r="T28" s="24"/>
      <c r="U28" s="24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</row>
    <row r="29" spans="1:36" hidden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3"/>
      <c r="N29" s="23"/>
      <c r="O29" s="23"/>
      <c r="P29" s="24"/>
      <c r="Q29" s="24"/>
      <c r="R29" s="24"/>
      <c r="S29" s="24"/>
      <c r="T29" s="24"/>
      <c r="U29" s="24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</row>
    <row r="30" spans="1:36" hidden="1" x14ac:dyDescent="0.25">
      <c r="A30" s="24" t="s">
        <v>15</v>
      </c>
      <c r="B30" s="24">
        <v>0</v>
      </c>
      <c r="C30" s="24" t="s">
        <v>15</v>
      </c>
      <c r="D30" s="24"/>
      <c r="E30" s="24"/>
      <c r="F30" s="24"/>
      <c r="G30" s="24"/>
      <c r="H30" s="24"/>
      <c r="I30" s="24"/>
      <c r="J30" s="24"/>
      <c r="K30" s="24"/>
      <c r="L30" s="24"/>
      <c r="M30" s="23"/>
      <c r="N30" s="23"/>
      <c r="O30" s="23"/>
      <c r="P30" s="24"/>
      <c r="Q30" s="24"/>
      <c r="R30" s="24"/>
      <c r="S30" s="24"/>
      <c r="T30" s="24"/>
      <c r="U30" s="24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</row>
    <row r="31" spans="1:36" hidden="1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3"/>
      <c r="N31" s="23"/>
      <c r="O31" s="23"/>
      <c r="P31" s="24"/>
      <c r="Q31" s="24"/>
      <c r="R31" s="24"/>
      <c r="S31" s="24"/>
      <c r="T31" s="24"/>
      <c r="U31" s="24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</row>
    <row r="32" spans="1:36" hidden="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3"/>
      <c r="N32" s="23"/>
      <c r="O32" s="23"/>
      <c r="P32" s="24"/>
      <c r="Q32" s="24"/>
      <c r="R32" s="24"/>
      <c r="S32" s="24"/>
      <c r="T32" s="24"/>
      <c r="U32" s="24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</row>
    <row r="33" spans="1:36" hidden="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3"/>
      <c r="N33" s="23"/>
      <c r="O33" s="23"/>
      <c r="P33" s="24"/>
      <c r="Q33" s="24"/>
      <c r="R33" s="24"/>
      <c r="S33" s="24"/>
      <c r="T33" s="24"/>
      <c r="U33" s="24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hidden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"/>
      <c r="N34" s="1"/>
      <c r="O34" s="1"/>
      <c r="P34" s="2"/>
      <c r="Q34" s="2"/>
      <c r="R34" s="2"/>
      <c r="S34" s="2"/>
      <c r="T34" s="2"/>
      <c r="U34" s="2"/>
    </row>
    <row r="35" spans="1:36" hidden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"/>
      <c r="N35" s="1"/>
      <c r="O35" s="1"/>
      <c r="P35" s="2"/>
      <c r="Q35" s="2"/>
      <c r="R35" s="2"/>
      <c r="S35" s="2"/>
      <c r="T35" s="2"/>
      <c r="U35" s="2"/>
    </row>
    <row r="36" spans="1:36" hidden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1"/>
      <c r="N36" s="1"/>
      <c r="O36" s="1"/>
      <c r="P36" s="2"/>
      <c r="Q36" s="2"/>
      <c r="R36" s="2"/>
      <c r="S36" s="2"/>
      <c r="T36" s="2"/>
      <c r="U36" s="2"/>
    </row>
    <row r="37" spans="1:36" hidden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"/>
      <c r="N37" s="1"/>
      <c r="O37" s="1"/>
      <c r="P37" s="2"/>
      <c r="Q37" s="2"/>
      <c r="R37" s="2"/>
      <c r="S37" s="2"/>
      <c r="T37" s="2"/>
      <c r="U37" s="2"/>
    </row>
    <row r="38" spans="1:36" hidden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1"/>
      <c r="N38" s="1"/>
      <c r="O38" s="1"/>
      <c r="P38" s="2"/>
      <c r="Q38" s="2"/>
      <c r="R38" s="2"/>
      <c r="S38" s="2"/>
      <c r="T38" s="2"/>
      <c r="U38" s="2"/>
    </row>
    <row r="39" spans="1:36" hidden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1"/>
      <c r="N39" s="1"/>
      <c r="O39" s="1"/>
      <c r="P39" s="2"/>
      <c r="Q39" s="2"/>
      <c r="R39" s="2"/>
      <c r="S39" s="2"/>
      <c r="T39" s="2"/>
      <c r="U39" s="2"/>
    </row>
    <row r="40" spans="1:36" hidden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"/>
      <c r="N40" s="1"/>
      <c r="O40" s="1"/>
      <c r="P40" s="2"/>
      <c r="Q40" s="2"/>
      <c r="R40" s="2"/>
      <c r="S40" s="2"/>
      <c r="T40" s="2"/>
      <c r="U40" s="2"/>
    </row>
    <row r="41" spans="1:36" hidden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"/>
      <c r="N41" s="1"/>
      <c r="O41" s="1"/>
      <c r="P41" s="2"/>
      <c r="Q41" s="2"/>
      <c r="R41" s="2"/>
      <c r="S41" s="2"/>
      <c r="T41" s="2"/>
      <c r="U41" s="2"/>
    </row>
    <row r="42" spans="1:36" hidden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"/>
      <c r="N42" s="1"/>
      <c r="O42" s="1"/>
      <c r="P42" s="2"/>
      <c r="Q42" s="2"/>
      <c r="R42" s="2"/>
      <c r="S42" s="2"/>
      <c r="T42" s="2"/>
      <c r="U42" s="2"/>
    </row>
    <row r="43" spans="1:36" hidden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"/>
      <c r="N43" s="1"/>
      <c r="O43" s="1"/>
      <c r="P43" s="2"/>
      <c r="Q43" s="2"/>
      <c r="R43" s="2"/>
      <c r="S43" s="2"/>
      <c r="T43" s="2"/>
      <c r="U43" s="2"/>
    </row>
    <row r="44" spans="1:36" hidden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"/>
      <c r="N44" s="1"/>
      <c r="O44" s="1"/>
      <c r="P44" s="2"/>
      <c r="Q44" s="2"/>
      <c r="R44" s="2"/>
      <c r="S44" s="2"/>
      <c r="T44" s="2"/>
      <c r="U44" s="2"/>
    </row>
    <row r="45" spans="1:36" hidden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"/>
      <c r="N45" s="1"/>
      <c r="O45" s="1"/>
      <c r="P45" s="2"/>
      <c r="Q45" s="2"/>
      <c r="R45" s="2"/>
      <c r="S45" s="2"/>
      <c r="T45" s="2"/>
      <c r="U45" s="2"/>
    </row>
    <row r="46" spans="1:36" hidden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"/>
      <c r="N46" s="1"/>
      <c r="O46" s="1"/>
      <c r="P46" s="2"/>
      <c r="Q46" s="2"/>
      <c r="R46" s="2"/>
      <c r="S46" s="2"/>
      <c r="T46" s="2"/>
      <c r="U46" s="2"/>
    </row>
    <row r="47" spans="1:36" hidden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  <c r="P47" s="2"/>
      <c r="Q47" s="2"/>
      <c r="R47" s="2"/>
      <c r="S47" s="2"/>
      <c r="T47" s="2"/>
      <c r="U47" s="2"/>
    </row>
    <row r="48" spans="1:36" hidden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"/>
      <c r="N48" s="1"/>
      <c r="O48" s="1"/>
      <c r="P48" s="2"/>
      <c r="Q48" s="2"/>
      <c r="R48" s="2"/>
      <c r="S48" s="2"/>
      <c r="T48" s="2"/>
      <c r="U48" s="2"/>
    </row>
    <row r="49" spans="1:21" hidden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"/>
      <c r="N49" s="1"/>
      <c r="O49" s="1"/>
      <c r="P49" s="2"/>
      <c r="Q49" s="2"/>
      <c r="R49" s="2"/>
      <c r="S49" s="2"/>
      <c r="T49" s="2"/>
      <c r="U49" s="2"/>
    </row>
    <row r="50" spans="1:21" hidden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"/>
      <c r="N50" s="1"/>
      <c r="O50" s="1"/>
      <c r="P50" s="2"/>
      <c r="Q50" s="2"/>
      <c r="R50" s="2"/>
      <c r="S50" s="2"/>
      <c r="T50" s="2"/>
      <c r="U50" s="2"/>
    </row>
    <row r="51" spans="1:21" hidden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"/>
      <c r="N51" s="1"/>
      <c r="O51" s="1"/>
      <c r="P51" s="2"/>
      <c r="Q51" s="2"/>
      <c r="R51" s="2"/>
      <c r="S51" s="2"/>
      <c r="T51" s="2"/>
      <c r="U51" s="2"/>
    </row>
    <row r="52" spans="1:21" hidden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  <c r="N52" s="1"/>
      <c r="O52" s="1"/>
      <c r="P52" s="2"/>
      <c r="Q52" s="2"/>
      <c r="R52" s="2"/>
      <c r="S52" s="2"/>
      <c r="T52" s="2"/>
      <c r="U52" s="2"/>
    </row>
    <row r="53" spans="1:21" hidden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  <c r="N53" s="1"/>
      <c r="O53" s="1"/>
      <c r="P53" s="2"/>
      <c r="Q53" s="2"/>
      <c r="R53" s="2"/>
      <c r="S53" s="2"/>
      <c r="T53" s="2"/>
      <c r="U53" s="2"/>
    </row>
    <row r="54" spans="1:21" hidden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  <c r="N54" s="1"/>
      <c r="O54" s="1"/>
      <c r="P54" s="2"/>
      <c r="Q54" s="2"/>
      <c r="R54" s="2"/>
      <c r="S54" s="2"/>
      <c r="T54" s="2"/>
      <c r="U54" s="2"/>
    </row>
    <row r="55" spans="1:21" hidden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"/>
      <c r="N55" s="1"/>
      <c r="O55" s="1"/>
      <c r="P55" s="2"/>
      <c r="Q55" s="2"/>
      <c r="R55" s="2"/>
      <c r="S55" s="2"/>
      <c r="T55" s="2"/>
      <c r="U55" s="2"/>
    </row>
    <row r="56" spans="1:21" hidden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"/>
      <c r="N56" s="1"/>
      <c r="O56" s="1"/>
      <c r="P56" s="2"/>
      <c r="Q56" s="2"/>
      <c r="R56" s="2"/>
      <c r="S56" s="2"/>
      <c r="T56" s="2"/>
      <c r="U56" s="2"/>
    </row>
    <row r="57" spans="1:21" hidden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"/>
      <c r="N57" s="1"/>
      <c r="O57" s="1"/>
      <c r="P57" s="2"/>
      <c r="Q57" s="2"/>
      <c r="R57" s="2"/>
      <c r="S57" s="2"/>
      <c r="T57" s="2"/>
      <c r="U57" s="2"/>
    </row>
    <row r="58" spans="1:21" hidden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"/>
      <c r="N58" s="1"/>
      <c r="O58" s="1"/>
      <c r="P58" s="2"/>
      <c r="Q58" s="2"/>
      <c r="R58" s="2"/>
      <c r="S58" s="2"/>
      <c r="T58" s="2"/>
      <c r="U58" s="2"/>
    </row>
    <row r="59" spans="1:21" hidden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"/>
      <c r="N59" s="1"/>
      <c r="O59" s="1"/>
      <c r="P59" s="2"/>
      <c r="Q59" s="2"/>
      <c r="R59" s="2"/>
      <c r="S59" s="2"/>
      <c r="T59" s="2"/>
      <c r="U59" s="2"/>
    </row>
    <row r="60" spans="1:21" hidden="1" x14ac:dyDescent="0.25"/>
    <row r="61" spans="1:21" hidden="1" x14ac:dyDescent="0.25"/>
    <row r="62" spans="1:21" hidden="1" x14ac:dyDescent="0.25"/>
    <row r="63" spans="1:21" hidden="1" x14ac:dyDescent="0.25"/>
    <row r="64" spans="1:21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spans="2:25" hidden="1" x14ac:dyDescent="0.25"/>
    <row r="82" spans="2:25" hidden="1" x14ac:dyDescent="0.25"/>
    <row r="83" spans="2:25" hidden="1" x14ac:dyDescent="0.25"/>
    <row r="84" spans="2:25" hidden="1" x14ac:dyDescent="0.25"/>
    <row r="85" spans="2:25" hidden="1" x14ac:dyDescent="0.25"/>
    <row r="86" spans="2:25" hidden="1" x14ac:dyDescent="0.25"/>
    <row r="87" spans="2:25" hidden="1" x14ac:dyDescent="0.25"/>
    <row r="88" spans="2:25" hidden="1" x14ac:dyDescent="0.25"/>
    <row r="89" spans="2:25" hidden="1" x14ac:dyDescent="0.25"/>
    <row r="90" spans="2:25" hidden="1" x14ac:dyDescent="0.25"/>
    <row r="91" spans="2:25" hidden="1" x14ac:dyDescent="0.25"/>
    <row r="92" spans="2:25" ht="15.75" hidden="1" thickBot="1" x14ac:dyDescent="0.3">
      <c r="B92" s="9"/>
    </row>
    <row r="93" spans="2:25" x14ac:dyDescent="0.25">
      <c r="B93" s="39" t="s">
        <v>17</v>
      </c>
      <c r="C93" s="15" t="s">
        <v>18</v>
      </c>
    </row>
    <row r="94" spans="2:25" ht="32.25" thickBot="1" x14ac:dyDescent="0.55000000000000004">
      <c r="B94" s="38" t="s">
        <v>19</v>
      </c>
      <c r="C94" s="17">
        <f>C9*C5</f>
        <v>3552</v>
      </c>
      <c r="W94" s="22">
        <v>1600</v>
      </c>
      <c r="X94" s="22">
        <v>3600</v>
      </c>
      <c r="Y94" s="22"/>
    </row>
    <row r="95" spans="2:25" ht="27" thickBot="1" x14ac:dyDescent="0.45">
      <c r="B95" s="9"/>
      <c r="C95" s="34" t="str">
        <f>IF(AND(C94&lt;=X94,C94&gt;=W94),"ACEPTABLE","NO ACEPTABLE")</f>
        <v>ACEPTABLE</v>
      </c>
    </row>
    <row r="96" spans="2:25" ht="26.25" x14ac:dyDescent="0.4">
      <c r="B96" s="18"/>
      <c r="C96" s="19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2:2" x14ac:dyDescent="0.25">
      <c r="B97" s="9"/>
    </row>
    <row r="98" spans="2:2" x14ac:dyDescent="0.25">
      <c r="B98" s="9"/>
    </row>
    <row r="99" spans="2:2" ht="9.75" customHeight="1" x14ac:dyDescent="0.25">
      <c r="B99" s="9"/>
    </row>
    <row r="100" spans="2:2" hidden="1" x14ac:dyDescent="0.25">
      <c r="B100" s="9"/>
    </row>
    <row r="101" spans="2:2" hidden="1" x14ac:dyDescent="0.25"/>
    <row r="102" spans="2:2" hidden="1" x14ac:dyDescent="0.25"/>
    <row r="103" spans="2:2" hidden="1" x14ac:dyDescent="0.25"/>
    <row r="104" spans="2:2" hidden="1" x14ac:dyDescent="0.25"/>
  </sheetData>
  <sheetProtection algorithmName="SHA-512" hashValue="ycfvwCVE4czPPlPclvNFoWqwfdUN0tWTwDIOsz830IXY8dBfDLOVgEP8m4yu9C7tTIYkI3dOlozG8q1BUP3MSA==" saltValue="e/16Cz6YJZEppQk7r7mtqw==" spinCount="100000" sheet="1" objects="1" scenarios="1"/>
  <mergeCells count="2">
    <mergeCell ref="B3:C3"/>
    <mergeCell ref="B11:C11"/>
  </mergeCells>
  <conditionalFormatting sqref="B7:C7">
    <cfRule type="expression" dxfId="6" priority="2" stopIfTrue="1">
      <formula>$D$8=1</formula>
    </cfRule>
  </conditionalFormatting>
  <conditionalFormatting sqref="B11:C13">
    <cfRule type="expression" dxfId="5" priority="1" stopIfTrue="1">
      <formula>$D$7=1</formula>
    </cfRule>
  </conditionalFormatting>
  <conditionalFormatting sqref="F3">
    <cfRule type="expression" dxfId="4" priority="5" stopIfTrue="1">
      <formula>#REF!="Abatible"</formula>
    </cfRule>
  </conditionalFormatting>
  <conditionalFormatting sqref="F4:F6">
    <cfRule type="expression" dxfId="3" priority="6" stopIfTrue="1">
      <formula>#REF!="Abatible"</formula>
    </cfRule>
  </conditionalFormatting>
  <conditionalFormatting sqref="G3:J3">
    <cfRule type="expression" dxfId="2" priority="7" stopIfTrue="1">
      <formula>#REF!="Abatible"</formula>
    </cfRule>
  </conditionalFormatting>
  <conditionalFormatting sqref="K3">
    <cfRule type="expression" dxfId="1" priority="4" stopIfTrue="1">
      <formula>#REF!="Abatible"</formula>
    </cfRule>
  </conditionalFormatting>
  <conditionalFormatting sqref="K4:K6">
    <cfRule type="expression" dxfId="0" priority="3" stopIfTrue="1">
      <formula>#REF!="Abatible"</formula>
    </cfRule>
  </conditionalFormatting>
  <dataValidations count="1">
    <dataValidation type="list" allowBlank="1" showInputMessage="1" showErrorMessage="1" sqref="C4" xr:uid="{732DB8E4-93BE-439E-A6B2-0FCC7136F054}">
      <formula1>$C$22:$C$29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García</dc:creator>
  <cp:lastModifiedBy>Antonio García</cp:lastModifiedBy>
  <dcterms:created xsi:type="dcterms:W3CDTF">2024-04-03T11:00:40Z</dcterms:created>
  <dcterms:modified xsi:type="dcterms:W3CDTF">2024-04-03T15:32:47Z</dcterms:modified>
</cp:coreProperties>
</file>